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项目详细信息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<sst xmlns="http://schemas.openxmlformats.org/spreadsheetml/2006/main" count="75" uniqueCount="66">
  <si>
    <t>三、项目详细信息</t>
  </si>
  <si>
    <t>项目1</t>
  </si>
  <si>
    <t>项目名称</t>
  </si>
  <si>
    <t>皮洛遗址保护利用项目</t>
  </si>
  <si>
    <t>项目类型</t>
  </si>
  <si>
    <t>旅游基础设施</t>
  </si>
  <si>
    <t>本只专项债券中用于该项目的金额</t>
  </si>
  <si>
    <t>项目简要描述</t>
  </si>
  <si>
    <t>皮洛遗址保护利用项目，项目总规划用地面积58503.39㎡，总建筑面积13581㎡，其中地上建筑面积12551㎡，包含展示中心建筑面积9134㎡，游客配套用房建筑面积3388㎡，门房建筑面积29㎡；地下建筑面积1030㎡，主要建设内容为：主体建筑安装工程、总图工程及附属配套设施等。</t>
  </si>
  <si>
    <t>项目建设期</t>
  </si>
  <si>
    <r>
      <rPr>
        <u/>
        <sz val="11"/>
        <color rgb="FF000000"/>
        <rFont val="宋体"/>
        <charset val="134"/>
      </rPr>
      <t>2025</t>
    </r>
    <r>
      <rPr>
        <sz val="11"/>
        <color rgb="FF000000"/>
        <rFont val="宋体"/>
        <charset val="134"/>
      </rPr>
      <t>年至</t>
    </r>
    <r>
      <rPr>
        <u/>
        <sz val="11"/>
        <color rgb="FF000000"/>
        <rFont val="宋体"/>
        <charset val="134"/>
      </rPr>
      <t xml:space="preserve"> 2026</t>
    </r>
    <r>
      <rPr>
        <sz val="11"/>
        <color rgb="FF000000"/>
        <rFont val="宋体"/>
        <charset val="134"/>
      </rPr>
      <t>年</t>
    </r>
  </si>
  <si>
    <t>项目运营期</t>
  </si>
  <si>
    <r>
      <rPr>
        <u/>
        <sz val="11"/>
        <color rgb="FF000000"/>
        <rFont val="宋体"/>
        <charset val="134"/>
      </rPr>
      <t xml:space="preserve">  2027 </t>
    </r>
    <r>
      <rPr>
        <sz val="11"/>
        <color rgb="FF000000"/>
        <rFont val="宋体"/>
        <charset val="134"/>
      </rPr>
      <t>年至</t>
    </r>
    <r>
      <rPr>
        <u/>
        <sz val="11"/>
        <color rgb="FF000000"/>
        <rFont val="宋体"/>
        <charset val="134"/>
      </rPr>
      <t xml:space="preserve">  2055 </t>
    </r>
    <r>
      <rPr>
        <sz val="11"/>
        <color rgb="FF000000"/>
        <rFont val="宋体"/>
        <charset val="134"/>
      </rPr>
      <t>年</t>
    </r>
  </si>
  <si>
    <t>债券存续期内项目总投资</t>
  </si>
  <si>
    <t>其中：不含专项债券的项目资本金</t>
  </si>
  <si>
    <t>专项债券融资</t>
  </si>
  <si>
    <t>其他债务融资</t>
  </si>
  <si>
    <t>项目分年融资计划</t>
  </si>
  <si>
    <t>2025年及以前年度</t>
  </si>
  <si>
    <t>2025年</t>
  </si>
  <si>
    <t>2026年</t>
  </si>
  <si>
    <t>2027年</t>
  </si>
  <si>
    <t>2028年</t>
  </si>
  <si>
    <t>2029年</t>
  </si>
  <si>
    <t>2030年</t>
  </si>
  <si>
    <t>2031年</t>
  </si>
  <si>
    <t>2031年及以后年度</t>
  </si>
  <si>
    <t>债券存续期内项目总收益</t>
  </si>
  <si>
    <t>债券存续期内项目分年收益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</si>
  <si>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</si>
  <si>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</si>
  <si>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</si>
  <si>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</si>
  <si>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</si>
  <si>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</si>
  <si>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</si>
  <si>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</si>
  <si>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</si>
  <si>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</si>
  <si>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</si>
  <si>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</si>
  <si>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</si>
  <si>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</si>
  <si>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</si>
  <si>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</si>
  <si>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</si>
  <si>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</si>
  <si>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</si>
  <si>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</si>
  <si>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</si>
  <si>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</si>
  <si>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</si>
  <si>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</si>
  <si>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</si>
  <si>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债券存续期内项目总收益/项目总投资</t>
  </si>
  <si>
    <t>债券存续期内项目总债务融资本息</t>
  </si>
  <si>
    <t>债券存续期内项目总收益/项目总债务融资本息</t>
  </si>
  <si>
    <t>债券存续期内项目总债务融资本金</t>
  </si>
  <si>
    <t>债券存续期内项目总收益/项目总债务融资本金</t>
  </si>
  <si>
    <t>债券存续期内项目总地方债券融资本息</t>
  </si>
  <si>
    <t>债券存续期内项目总收益/项目总地方债券融资本息</t>
  </si>
  <si>
    <t>债券存续期内项目总地方债券融资本金</t>
  </si>
  <si>
    <t>债券存续期内项目总收益/项目总地方债券融资本金</t>
  </si>
  <si>
    <t>项目收益预测依据</t>
  </si>
  <si>
    <t>项目收益测算标准参照稻城县周边区县同类业态标准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</si>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</sst>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5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00"/>
      <name val="宋体"/>
      <charset val="134"/>
    </font>
    <font>
      <sz val="12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49" applyFont="1">
      <alignment vertical="center"/>
    </xf>
    <xf numFmtId="0" fontId="2" fillId="0" borderId="1" xfId="49" applyFont="1" applyBorder="1" applyAlignment="1">
      <alignment horizontal="left" vertical="center"/>
    </xf>
    <xf numFmtId="0" fontId="2" fillId="0" borderId="1" xfId="49" applyFont="1" applyBorder="1" applyAlignment="1">
      <alignment horizontal="center" vertical="center"/>
    </xf>
    <xf numFmtId="0" fontId="2" fillId="2" borderId="2" xfId="49" applyFont="1" applyFill="1" applyBorder="1" applyAlignment="1">
      <alignment horizontal="left" vertical="center"/>
    </xf>
    <xf numFmtId="0" fontId="2" fillId="2" borderId="3" xfId="49" applyFont="1" applyFill="1" applyBorder="1" applyAlignment="1">
      <alignment horizontal="left" vertical="center"/>
    </xf>
    <xf numFmtId="0" fontId="2" fillId="2" borderId="4" xfId="49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176" fontId="2" fillId="0" borderId="2" xfId="49" applyNumberFormat="1" applyFont="1" applyFill="1" applyBorder="1" applyAlignment="1">
      <alignment horizontal="center" vertical="center"/>
    </xf>
    <xf numFmtId="176" fontId="2" fillId="0" borderId="3" xfId="49" applyNumberFormat="1" applyFont="1" applyFill="1" applyBorder="1" applyAlignment="1">
      <alignment horizontal="center" vertical="center"/>
    </xf>
    <xf numFmtId="176" fontId="2" fillId="0" borderId="4" xfId="49" applyNumberFormat="1" applyFont="1" applyFill="1" applyBorder="1" applyAlignment="1">
      <alignment horizontal="center" vertical="center"/>
    </xf>
    <xf numFmtId="0" fontId="2" fillId="0" borderId="2" xfId="49" applyFont="1" applyBorder="1" applyAlignment="1">
      <alignment horizontal="left" vertical="center"/>
    </xf>
    <xf numFmtId="0" fontId="2" fillId="0" borderId="3" xfId="49" applyFont="1" applyBorder="1" applyAlignment="1">
      <alignment horizontal="left" vertical="center"/>
    </xf>
    <xf numFmtId="0" fontId="2" fillId="0" borderId="4" xfId="49" applyFont="1" applyBorder="1" applyAlignment="1">
      <alignment horizontal="left" vertical="center"/>
    </xf>
    <xf numFmtId="0" fontId="2" fillId="0" borderId="2" xfId="49" applyFont="1" applyBorder="1" applyAlignment="1">
      <alignment horizontal="left" vertical="center" wrapText="1"/>
    </xf>
    <xf numFmtId="0" fontId="2" fillId="0" borderId="3" xfId="49" applyFont="1" applyBorder="1" applyAlignment="1">
      <alignment horizontal="left" vertical="center" wrapText="1"/>
    </xf>
    <xf numFmtId="0" fontId="2" fillId="0" borderId="4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/>
    </xf>
    <xf numFmtId="0" fontId="2" fillId="0" borderId="3" xfId="49" applyFont="1" applyBorder="1" applyAlignment="1">
      <alignment horizontal="center" vertical="center"/>
    </xf>
    <xf numFmtId="0" fontId="2" fillId="0" borderId="4" xfId="49" applyFont="1" applyBorder="1" applyAlignment="1">
      <alignment horizontal="center" vertical="center"/>
    </xf>
    <xf numFmtId="176" fontId="2" fillId="0" borderId="1" xfId="49" applyNumberFormat="1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176" fontId="2" fillId="0" borderId="2" xfId="49" applyNumberFormat="1" applyFont="1" applyBorder="1" applyAlignment="1">
      <alignment horizontal="center" vertical="center"/>
    </xf>
    <xf numFmtId="176" fontId="2" fillId="0" borderId="3" xfId="49" applyNumberFormat="1" applyFont="1" applyBorder="1" applyAlignment="1">
      <alignment horizontal="center" vertical="center"/>
    </xf>
    <xf numFmtId="176" fontId="2" fillId="0" borderId="4" xfId="49" applyNumberFormat="1" applyFont="1" applyBorder="1" applyAlignment="1">
      <alignment horizontal="center" vertical="center"/>
    </xf>
    <xf numFmtId="0" fontId="2" fillId="0" borderId="5" xfId="49" applyFont="1" applyBorder="1" applyAlignment="1">
      <alignment horizontal="center" vertical="center"/>
    </xf>
    <xf numFmtId="0" fontId="2" fillId="0" borderId="6" xfId="49" applyFont="1" applyBorder="1" applyAlignment="1">
      <alignment horizontal="center" vertical="center"/>
    </xf>
    <xf numFmtId="0" fontId="2" fillId="0" borderId="7" xfId="49" applyFont="1" applyBorder="1" applyAlignment="1">
      <alignment horizontal="center" vertical="center"/>
    </xf>
    <xf numFmtId="176" fontId="2" fillId="0" borderId="1" xfId="49" applyNumberFormat="1" applyFont="1" applyBorder="1">
      <alignment vertical="center"/>
    </xf>
    <xf numFmtId="0" fontId="2" fillId="0" borderId="1" xfId="49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0" fontId="2" fillId="0" borderId="3" xfId="49" applyFont="1" applyFill="1" applyBorder="1" applyAlignment="1">
      <alignment horizontal="center" vertical="center"/>
    </xf>
    <xf numFmtId="0" fontId="2" fillId="0" borderId="4" xfId="49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8" xfId="0" applyFont="1" applyFill="1" applyBorder="1">
      <alignment vertical="center"/>
    </xf>
    <xf numFmtId="0" fontId="2" fillId="0" borderId="9" xfId="0" applyFont="1" applyFill="1" applyBorder="1">
      <alignment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left" vertical="center"/>
    </xf>
    <xf numFmtId="0" fontId="2" fillId="0" borderId="9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M34"/>
  <sheetViews>
    <sheetView tabSelected="1" workbookViewId="0">
      <selection activeCell="D18" sqref="D18:M18"/>
    </sheetView>
  </sheetViews>
  <sheetFormatPr defaultColWidth="9" defaultRowHeight="14.25"/>
  <cols>
    <col min="2" max="2" width="10.4166666666667" customWidth="1"/>
    <col min="3" max="3" width="17.25" customWidth="1"/>
    <col min="4" max="4" width="19.4166666666667" customWidth="1"/>
    <col min="5" max="5" width="9.66666666666667"/>
    <col min="6" max="6" width="10.4166666666667" customWidth="1"/>
    <col min="7" max="7" width="9.66666666666667"/>
    <col min="8" max="11" width="10.4166666666667" customWidth="1"/>
    <col min="12" max="21" width="9.66666666666667"/>
  </cols>
  <sheetData>
    <row r="2" spans="1:1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2" t="s">
        <v>2</v>
      </c>
      <c r="B4" s="2"/>
      <c r="C4" s="2"/>
      <c r="D4" s="3" t="s">
        <v>3</v>
      </c>
      <c r="E4" s="3"/>
      <c r="F4" s="3"/>
      <c r="G4" s="3"/>
      <c r="H4" s="3"/>
      <c r="I4" s="3"/>
      <c r="J4" s="3"/>
      <c r="K4" s="3"/>
      <c r="L4" s="3"/>
      <c r="M4" s="3"/>
    </row>
    <row r="5" spans="1:13">
      <c r="A5" s="4" t="s">
        <v>4</v>
      </c>
      <c r="B5" s="5"/>
      <c r="C5" s="6"/>
      <c r="D5" s="7" t="s">
        <v>5</v>
      </c>
      <c r="E5" s="7"/>
      <c r="F5" s="7"/>
      <c r="G5" s="7"/>
      <c r="H5" s="7"/>
      <c r="I5" s="7"/>
      <c r="J5" s="7"/>
      <c r="K5" s="7"/>
      <c r="L5" s="7"/>
      <c r="M5" s="7"/>
    </row>
    <row r="6" spans="1:13">
      <c r="A6" s="4" t="s">
        <v>6</v>
      </c>
      <c r="B6" s="5"/>
      <c r="C6" s="6"/>
      <c r="D6" s="8">
        <v>0.98</v>
      </c>
      <c r="E6" s="9"/>
      <c r="F6" s="9"/>
      <c r="G6" s="9"/>
      <c r="H6" s="9"/>
      <c r="I6" s="9"/>
      <c r="J6" s="9"/>
      <c r="K6" s="9"/>
      <c r="L6" s="9"/>
      <c r="M6" s="10"/>
    </row>
    <row r="7" ht="114" customHeight="1" spans="1:13">
      <c r="A7" s="11" t="s">
        <v>7</v>
      </c>
      <c r="B7" s="12"/>
      <c r="C7" s="13"/>
      <c r="D7" s="14" t="s">
        <v>8</v>
      </c>
      <c r="E7" s="15"/>
      <c r="F7" s="15"/>
      <c r="G7" s="15"/>
      <c r="H7" s="15"/>
      <c r="I7" s="15"/>
      <c r="J7" s="15"/>
      <c r="K7" s="15"/>
      <c r="L7" s="15"/>
      <c r="M7" s="16"/>
    </row>
    <row r="8" spans="1:13">
      <c r="A8" s="11" t="s">
        <v>9</v>
      </c>
      <c r="B8" s="12"/>
      <c r="C8" s="13"/>
      <c r="D8" s="17" t="s">
        <v>10</v>
      </c>
      <c r="E8" s="18"/>
      <c r="F8" s="18"/>
      <c r="G8" s="18"/>
      <c r="H8" s="18"/>
      <c r="I8" s="18"/>
      <c r="J8" s="18"/>
      <c r="K8" s="18"/>
      <c r="L8" s="18"/>
      <c r="M8" s="19"/>
    </row>
    <row r="9" spans="1:13">
      <c r="A9" s="11" t="s">
        <v>11</v>
      </c>
      <c r="B9" s="12"/>
      <c r="C9" s="13"/>
      <c r="D9" s="17" t="s">
        <v>12</v>
      </c>
      <c r="E9" s="18"/>
      <c r="F9" s="18"/>
      <c r="G9" s="18"/>
      <c r="H9" s="18"/>
      <c r="I9" s="18"/>
      <c r="J9" s="18"/>
      <c r="K9" s="18"/>
      <c r="L9" s="18"/>
      <c r="M9" s="19"/>
    </row>
    <row r="10" spans="1:13">
      <c r="A10" s="2" t="s">
        <v>13</v>
      </c>
      <c r="B10" s="2"/>
      <c r="C10" s="2"/>
      <c r="D10" s="20">
        <v>2.40818</v>
      </c>
      <c r="E10" s="20"/>
      <c r="F10" s="20"/>
      <c r="G10" s="20"/>
      <c r="H10" s="20"/>
      <c r="I10" s="20"/>
      <c r="J10" s="20"/>
      <c r="K10" s="20"/>
      <c r="L10" s="20"/>
      <c r="M10" s="20"/>
    </row>
    <row r="11" spans="1:13">
      <c r="A11" s="21" t="s">
        <v>14</v>
      </c>
      <c r="B11" s="18"/>
      <c r="C11" s="19"/>
      <c r="D11" s="20">
        <v>1.42818</v>
      </c>
      <c r="E11" s="20"/>
      <c r="F11" s="20"/>
      <c r="G11" s="20"/>
      <c r="H11" s="20"/>
      <c r="I11" s="20"/>
      <c r="J11" s="20"/>
      <c r="K11" s="20"/>
      <c r="L11" s="20"/>
      <c r="M11" s="20"/>
    </row>
    <row r="12" spans="1:13">
      <c r="A12" s="3" t="s">
        <v>15</v>
      </c>
      <c r="B12" s="3"/>
      <c r="C12" s="3"/>
      <c r="D12" s="22">
        <v>0.98</v>
      </c>
      <c r="E12" s="23"/>
      <c r="F12" s="23"/>
      <c r="G12" s="23"/>
      <c r="H12" s="23"/>
      <c r="I12" s="23"/>
      <c r="J12" s="23"/>
      <c r="K12" s="23"/>
      <c r="L12" s="23"/>
      <c r="M12" s="24"/>
    </row>
    <row r="13" spans="1:13">
      <c r="A13" s="3" t="s">
        <v>16</v>
      </c>
      <c r="B13" s="3"/>
      <c r="C13" s="3"/>
      <c r="D13" s="22">
        <v>0</v>
      </c>
      <c r="E13" s="23"/>
      <c r="F13" s="23"/>
      <c r="G13" s="23"/>
      <c r="H13" s="23"/>
      <c r="I13" s="23"/>
      <c r="J13" s="23"/>
      <c r="K13" s="23"/>
      <c r="L13" s="23"/>
      <c r="M13" s="24"/>
    </row>
    <row r="14" spans="1:13">
      <c r="A14" s="21" t="s">
        <v>17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9"/>
    </row>
    <row r="15" spans="1:13">
      <c r="A15" s="25"/>
      <c r="B15" s="26"/>
      <c r="C15" s="27"/>
      <c r="D15" s="3" t="s">
        <v>18</v>
      </c>
      <c r="E15" s="3" t="s">
        <v>19</v>
      </c>
      <c r="F15" s="3" t="s">
        <v>20</v>
      </c>
      <c r="G15" s="3" t="s">
        <v>21</v>
      </c>
      <c r="H15" s="3" t="s">
        <v>22</v>
      </c>
      <c r="I15" s="3" t="s">
        <v>23</v>
      </c>
      <c r="J15" s="3" t="s">
        <v>24</v>
      </c>
      <c r="K15" s="3" t="s">
        <v>25</v>
      </c>
      <c r="L15" s="3" t="s">
        <v>26</v>
      </c>
      <c r="M15" s="3"/>
    </row>
    <row r="16" spans="1:13">
      <c r="A16" s="21" t="s">
        <v>15</v>
      </c>
      <c r="B16" s="18"/>
      <c r="C16" s="19"/>
      <c r="D16" s="28"/>
      <c r="E16" s="28">
        <v>0.48</v>
      </c>
      <c r="F16" s="28">
        <v>0.5</v>
      </c>
      <c r="G16" s="28"/>
      <c r="H16" s="28"/>
      <c r="I16" s="28"/>
      <c r="J16" s="28"/>
      <c r="K16" s="28"/>
      <c r="L16" s="22"/>
      <c r="M16" s="24"/>
    </row>
    <row r="17" spans="1:13">
      <c r="A17" s="21" t="s">
        <v>16</v>
      </c>
      <c r="B17" s="18"/>
      <c r="C17" s="19"/>
      <c r="D17" s="28"/>
      <c r="E17" s="28"/>
      <c r="F17" s="28"/>
      <c r="G17" s="28"/>
      <c r="H17" s="28"/>
      <c r="I17" s="28"/>
      <c r="J17" s="28"/>
      <c r="K17" s="28"/>
      <c r="L17" s="22"/>
      <c r="M17" s="24"/>
    </row>
    <row r="18" spans="1:13">
      <c r="A18" s="29" t="s">
        <v>27</v>
      </c>
      <c r="B18" s="29"/>
      <c r="C18" s="29"/>
      <c r="D18" s="8">
        <f>SUM(B22:B26)+SUM(D21:D25)+SUM(F21:F25)+SUM(H21:H25)+SUM(J21:J25)+SUM(L21:M25)</f>
        <v>2.593651</v>
      </c>
      <c r="E18" s="9"/>
      <c r="F18" s="9"/>
      <c r="G18" s="9"/>
      <c r="H18" s="9"/>
      <c r="I18" s="9"/>
      <c r="J18" s="9"/>
      <c r="K18" s="9"/>
      <c r="L18" s="9"/>
      <c r="M18" s="10"/>
    </row>
    <row r="19" spans="1:13">
      <c r="A19" s="30" t="s">
        <v>28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2"/>
    </row>
    <row r="20" spans="1:13">
      <c r="A20" s="29"/>
      <c r="B20" s="33"/>
      <c r="C20" s="29"/>
      <c r="D20" s="33"/>
      <c r="E20" s="29"/>
      <c r="F20" s="33"/>
      <c r="G20" s="29"/>
      <c r="H20" s="33"/>
      <c r="I20" s="29"/>
      <c r="J20" s="33"/>
      <c r="K20" s="29" t="s">
        <v>19</v>
      </c>
      <c r="L20" s="8"/>
      <c r="M20" s="10"/>
    </row>
    <row r="21" spans="1:13">
      <c r="A21" s="29" t="s">
        <v>20</v>
      </c>
      <c r="B21" s="33"/>
      <c r="C21" s="29" t="s">
        <v>21</v>
      </c>
      <c r="D21" s="33">
        <v>0.032382</v>
      </c>
      <c r="E21" s="29" t="s">
        <v>22</v>
      </c>
      <c r="F21" s="33">
        <v>0.035858</v>
      </c>
      <c r="G21" s="29" t="s">
        <v>23</v>
      </c>
      <c r="H21" s="33">
        <v>0.039365</v>
      </c>
      <c r="I21" s="29" t="s">
        <v>24</v>
      </c>
      <c r="J21" s="33">
        <v>0.047898</v>
      </c>
      <c r="K21" s="29" t="s">
        <v>25</v>
      </c>
      <c r="L21" s="8">
        <v>0.051424</v>
      </c>
      <c r="M21" s="10"/>
    </row>
    <row r="22" spans="1:13">
      <c r="A22" s="29" t="s">
        <v>29</v>
      </c>
      <c r="B22" s="33">
        <v>0.054984</v>
      </c>
      <c r="C22" s="29" t="s">
        <v>30</v>
      </c>
      <c r="D22" s="33">
        <v>0.0625</v>
      </c>
      <c r="E22" s="29" t="s">
        <v>31</v>
      </c>
      <c r="F22" s="33">
        <f>0.064408</f>
        <v>0.064408</v>
      </c>
      <c r="G22" s="29" t="s">
        <v>32</v>
      </c>
      <c r="H22" s="33">
        <v>0.066354</v>
      </c>
      <c r="I22" s="29" t="s">
        <v>33</v>
      </c>
      <c r="J22" s="33">
        <v>0.072748</v>
      </c>
      <c r="K22" s="29" t="s">
        <v>34</v>
      </c>
      <c r="L22" s="8">
        <v>0.074874</v>
      </c>
      <c r="M22" s="10"/>
    </row>
    <row r="23" spans="1:13">
      <c r="A23" s="29" t="s">
        <v>35</v>
      </c>
      <c r="B23" s="33">
        <v>0.077043</v>
      </c>
      <c r="C23" s="29" t="s">
        <v>36</v>
      </c>
      <c r="D23" s="33">
        <v>0.084209</v>
      </c>
      <c r="E23" s="29" t="s">
        <v>37</v>
      </c>
      <c r="F23" s="33">
        <v>0.086579</v>
      </c>
      <c r="G23" s="29" t="s">
        <v>38</v>
      </c>
      <c r="H23" s="33">
        <v>0.088995</v>
      </c>
      <c r="I23" s="29" t="s">
        <v>39</v>
      </c>
      <c r="J23" s="33">
        <v>0.097025</v>
      </c>
      <c r="K23" s="29" t="s">
        <v>40</v>
      </c>
      <c r="L23" s="8">
        <v>0.099665</v>
      </c>
      <c r="M23" s="10"/>
    </row>
    <row r="24" spans="1:13">
      <c r="A24" s="29" t="s">
        <v>41</v>
      </c>
      <c r="B24" s="33">
        <v>0.0963</v>
      </c>
      <c r="C24" s="29" t="s">
        <v>42</v>
      </c>
      <c r="D24" s="33">
        <v>0.099422</v>
      </c>
      <c r="E24" s="29" t="s">
        <v>43</v>
      </c>
      <c r="F24" s="33">
        <v>0.102168</v>
      </c>
      <c r="G24" s="29" t="s">
        <v>44</v>
      </c>
      <c r="H24" s="33">
        <v>0.104969</v>
      </c>
      <c r="I24" s="29" t="s">
        <v>45</v>
      </c>
      <c r="J24" s="33">
        <v>0.114317</v>
      </c>
      <c r="K24" s="29" t="s">
        <v>46</v>
      </c>
      <c r="L24" s="8">
        <v>0.117377</v>
      </c>
      <c r="M24" s="10"/>
    </row>
    <row r="25" spans="1:13">
      <c r="A25" s="29" t="s">
        <v>47</v>
      </c>
      <c r="B25" s="33">
        <v>0.120498</v>
      </c>
      <c r="C25" s="29" t="s">
        <v>48</v>
      </c>
      <c r="D25" s="33">
        <v>0.130965</v>
      </c>
      <c r="E25" s="29" t="s">
        <v>49</v>
      </c>
      <c r="F25" s="33">
        <v>0.134375</v>
      </c>
      <c r="G25" s="29" t="s">
        <v>50</v>
      </c>
      <c r="H25" s="33">
        <v>0.137852</v>
      </c>
      <c r="I25" s="29" t="s">
        <v>51</v>
      </c>
      <c r="J25" s="33">
        <v>0.149569</v>
      </c>
      <c r="K25" s="29" t="s">
        <v>52</v>
      </c>
      <c r="L25" s="8">
        <v>0.149528</v>
      </c>
      <c r="M25" s="10"/>
    </row>
    <row r="26" spans="1:13">
      <c r="A26" s="34" t="s">
        <v>53</v>
      </c>
      <c r="B26" s="35"/>
      <c r="C26" s="36"/>
      <c r="D26" s="36"/>
      <c r="E26" s="36"/>
      <c r="F26" s="34"/>
      <c r="G26" s="34"/>
      <c r="H26" s="34"/>
      <c r="I26" s="34"/>
      <c r="J26" s="34"/>
      <c r="K26" s="37"/>
      <c r="L26" s="37"/>
      <c r="M26" s="37"/>
    </row>
    <row r="27" spans="1:13">
      <c r="A27" s="38"/>
      <c r="B27" s="39"/>
      <c r="C27" s="39"/>
      <c r="D27" s="39"/>
      <c r="E27" s="39"/>
      <c r="F27" s="34" t="s">
        <v>54</v>
      </c>
      <c r="G27" s="34"/>
      <c r="H27" s="34"/>
      <c r="I27" s="34"/>
      <c r="J27" s="34"/>
      <c r="K27" s="37">
        <f>D18/D10</f>
        <v>1.07701708344061</v>
      </c>
      <c r="L27" s="37"/>
      <c r="M27" s="37"/>
    </row>
    <row r="28" ht="15.75" spans="1:13">
      <c r="A28" s="34" t="s">
        <v>55</v>
      </c>
      <c r="B28" s="34"/>
      <c r="C28" s="34"/>
      <c r="D28" s="40">
        <v>1.9208</v>
      </c>
      <c r="E28" s="41"/>
      <c r="F28" s="34" t="s">
        <v>56</v>
      </c>
      <c r="G28" s="34"/>
      <c r="H28" s="34"/>
      <c r="I28" s="34"/>
      <c r="J28" s="34"/>
      <c r="K28" s="37">
        <f>D18/D28</f>
        <v>1.35029727197001</v>
      </c>
      <c r="L28" s="37"/>
      <c r="M28" s="37"/>
    </row>
    <row r="29" ht="15.75" spans="1:13">
      <c r="A29" s="34" t="s">
        <v>57</v>
      </c>
      <c r="B29" s="34"/>
      <c r="C29" s="34"/>
      <c r="D29" s="40">
        <v>0.98</v>
      </c>
      <c r="E29" s="41"/>
      <c r="F29" s="34" t="s">
        <v>58</v>
      </c>
      <c r="G29" s="34"/>
      <c r="H29" s="34"/>
      <c r="I29" s="34"/>
      <c r="J29" s="34"/>
      <c r="K29" s="37">
        <f t="shared" ref="K29:K31" si="0">$D$18/D29</f>
        <v>2.64658265306122</v>
      </c>
      <c r="L29" s="37"/>
      <c r="M29" s="37"/>
    </row>
    <row r="30" ht="15.75" spans="1:13">
      <c r="A30" s="34" t="s">
        <v>59</v>
      </c>
      <c r="B30" s="34"/>
      <c r="C30" s="34"/>
      <c r="D30" s="40">
        <f>D28</f>
        <v>1.9208</v>
      </c>
      <c r="E30" s="41"/>
      <c r="F30" s="34" t="s">
        <v>60</v>
      </c>
      <c r="G30" s="34"/>
      <c r="H30" s="34"/>
      <c r="I30" s="34"/>
      <c r="J30" s="34"/>
      <c r="K30" s="37">
        <f t="shared" si="0"/>
        <v>1.35029727197001</v>
      </c>
      <c r="L30" s="37"/>
      <c r="M30" s="37"/>
    </row>
    <row r="31" ht="15.75" spans="1:13">
      <c r="A31" s="34" t="s">
        <v>61</v>
      </c>
      <c r="B31" s="34"/>
      <c r="C31" s="34"/>
      <c r="D31" s="40">
        <f>D29</f>
        <v>0.98</v>
      </c>
      <c r="E31" s="41"/>
      <c r="F31" s="34" t="s">
        <v>62</v>
      </c>
      <c r="G31" s="34"/>
      <c r="H31" s="34"/>
      <c r="I31" s="34"/>
      <c r="J31" s="34"/>
      <c r="K31" s="37">
        <f t="shared" si="0"/>
        <v>2.64658265306122</v>
      </c>
      <c r="L31" s="37"/>
      <c r="M31" s="37"/>
    </row>
    <row r="32" spans="1:13">
      <c r="A32" s="42" t="s">
        <v>63</v>
      </c>
      <c r="B32" s="42"/>
      <c r="C32" s="30" t="s">
        <v>64</v>
      </c>
      <c r="D32" s="31"/>
      <c r="E32" s="31"/>
      <c r="F32" s="31"/>
      <c r="G32" s="31"/>
      <c r="H32" s="31"/>
      <c r="I32" s="31"/>
      <c r="J32" s="31"/>
      <c r="K32" s="31"/>
      <c r="L32" s="31"/>
      <c r="M32" s="32"/>
    </row>
    <row r="33" spans="1:13">
      <c r="A33" s="43" t="s">
        <v>65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</row>
    <row r="34" ht="26" customHeight="1"/>
  </sheetData>
  <protectedRanges>
    <protectedRange sqref="A3" name="区域3_6"/>
    <protectedRange sqref="K27:M31" name="区域1_1_6"/>
    <protectedRange sqref="D28:E31" name="区域1_1_4"/>
    <protectedRange sqref="B22:B23" name="区域1_3"/>
    <protectedRange sqref="F21:F23" name="区域1_6"/>
  </protectedRanges>
  <mergeCells count="57"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8:C18"/>
    <mergeCell ref="D18:M18"/>
    <mergeCell ref="A19:M19"/>
    <mergeCell ref="L20:M20"/>
    <mergeCell ref="L21:M21"/>
    <mergeCell ref="L22:M22"/>
    <mergeCell ref="L23:M23"/>
    <mergeCell ref="L24:M24"/>
    <mergeCell ref="L25:M25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dataValidations count="7">
    <dataValidation type="decimal" operator="between" allowBlank="1" showInputMessage="1" showErrorMessage="1" sqref="D6:M6 D26:D27 D28:E31">
      <formula1>1E-33</formula1>
      <formula2>9.99999999999999E+33</formula2>
    </dataValidation>
    <dataValidation type="decimal" operator="between" allowBlank="1" showInputMessage="1" showErrorMessage="1" sqref="D18:M18">
      <formula1>-9.99999999999999E+29</formula1>
      <formula2>9.99999999999999E+25</formula2>
    </dataValidation>
    <dataValidation type="decimal" operator="between" allowBlank="1" showInputMessage="1" showErrorMessage="1" sqref="B20 F20 B24:B25 D20:D25 F24:F25 H20:H25 J20:J25 L20:M25">
      <formula1>-9.99999999999999E+22</formula1>
      <formula2>9.99999999999999E+34</formula2>
    </dataValidation>
    <dataValidation type="decimal" operator="between" allowBlank="1" showInputMessage="1" showErrorMessage="1" sqref="B22:B23 F21:F23 D16:M17">
      <formula1>0</formula1>
      <formula2>9.99999999999999E+34</formula2>
    </dataValidation>
    <dataValidation type="decimal" operator="between" allowBlank="1" showInputMessage="1" showErrorMessage="1" sqref="D10:M11">
      <formula1>1E-34</formula1>
      <formula2>9.99999999999999E+33</formula2>
    </dataValidation>
    <dataValidation type="decimal" operator="between" allowBlank="1" showInputMessage="1" showErrorMessage="1" sqref="D12:M13">
      <formula1>0</formula1>
      <formula2>9.99999999999999E+22</formula2>
    </dataValidation>
    <dataValidation type="decimal" operator="between" allowBlank="1" showInputMessage="1" showErrorMessage="1" sqref="K26:M31">
      <formula1>-9.99999999999999E+25</formula1>
      <formula2>9.99999999999999E+34</formula2>
    </dataValidation>
  </dataValidations>
  <pageMargins left="0.7" right="0.7" top="0.75" bottom="0.75" header="0.3" footer="0.3"/>
  <pageSetup paperSize="9" scale="87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3_6" rangeCreator="" othersAccessPermission="edit"/>
    <arrUserId title="区域1_1_6" rangeCreator="" othersAccessPermission="edit"/>
    <arrUserId title="区域1_1_4" rangeCreator="" othersAccessPermission="edit"/>
    <arrUserId title="区域1_3" rangeCreator="" othersAccessPermission="edit"/>
    <arrUserId title="区域1_6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黄姚怡</dc:creator>
  <cp:lastModifiedBy>WPS_404492353</cp:lastModifiedBy>
  <dcterms:created xsi:type="dcterms:W3CDTF">2022-05-26T07:25:00Z</dcterms:created>
  <dcterms:modified xsi:type="dcterms:W3CDTF">2025-12-18T08:57:35Z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7C8E17EA172F4C0C95F13CA54914DF42_13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